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temp/"/>
    </mc:Choice>
  </mc:AlternateContent>
  <xr:revisionPtr revIDLastSave="0" documentId="13_ncr:1_{25A534A1-C457-5D4C-A2CB-4AEDA72D5E4B}" xr6:coauthVersionLast="47" xr6:coauthVersionMax="47" xr10:uidLastSave="{00000000-0000-0000-0000-000000000000}"/>
  <bookViews>
    <workbookView xWindow="6460" yWindow="5000" windowWidth="30840" windowHeight="19760" activeTab="2" xr2:uid="{00000000-000D-0000-FFFF-FFFF00000000}"/>
  </bookViews>
  <sheets>
    <sheet name="main" sheetId="1" r:id="rId1"/>
    <sheet name="plot" sheetId="2" r:id="rId2"/>
    <sheet name="mat" sheetId="3" r:id="rId3"/>
    <sheet name="profile" sheetId="4" r:id="rId4"/>
    <sheet name="piezo" sheetId="5" r:id="rId5"/>
    <sheet name="circles" sheetId="6" r:id="rId6"/>
    <sheet name="non-circ" sheetId="7" r:id="rId7"/>
    <sheet name="dloads" sheetId="8" r:id="rId8"/>
    <sheet name="dloads (2)" sheetId="9" r:id="rId9"/>
    <sheet name="reinforce" sheetId="10" r:id="rId10"/>
    <sheet name="seep bc" sheetId="11" r:id="rId11"/>
    <sheet name="seep bc (2)" sheetId="12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 s="1"/>
  <c r="AQ6" i="4"/>
  <c r="AN6" i="4"/>
  <c r="AK6" i="4"/>
  <c r="AH6" i="4"/>
  <c r="AE6" i="4"/>
  <c r="AB6" i="4"/>
  <c r="Y6" i="4"/>
  <c r="V6" i="4"/>
  <c r="S6" i="4"/>
  <c r="P6" i="4"/>
  <c r="M6" i="4"/>
  <c r="J6" i="4"/>
  <c r="G6" i="4"/>
  <c r="D6" i="4"/>
  <c r="A6" i="4"/>
</calcChain>
</file>

<file path=xl/sharedStrings.xml><?xml version="1.0" encoding="utf-8"?>
<sst xmlns="http://schemas.openxmlformats.org/spreadsheetml/2006/main" count="285" uniqueCount="156">
  <si>
    <t>XSLOPE Input Template</t>
  </si>
  <si>
    <t>Instructions: Copy this template and fill out the inputs in each  sheet/tab as appropriate.</t>
  </si>
  <si>
    <t>Template version:</t>
  </si>
  <si>
    <t>Global Options</t>
  </si>
  <si>
    <t>Sheet</t>
  </si>
  <si>
    <t>Description</t>
  </si>
  <si>
    <t xml:space="preserve">Unit weight of water: </t>
  </si>
  <si>
    <t>plot</t>
  </si>
  <si>
    <t>Plot of geometric inputs from other sheets</t>
  </si>
  <si>
    <t>Tension crack depth:</t>
  </si>
  <si>
    <t>mat</t>
  </si>
  <si>
    <t>Material properties. One per set per profile line</t>
  </si>
  <si>
    <t>Depth of water in crack:</t>
  </si>
  <si>
    <t>profile</t>
  </si>
  <si>
    <t>Profile lines describing the slope geometry</t>
  </si>
  <si>
    <t xml:space="preserve">Seismic coefficient (k): </t>
  </si>
  <si>
    <t>piezo</t>
  </si>
  <si>
    <t>Piezometric line to define pore pressures</t>
  </si>
  <si>
    <t>circles</t>
  </si>
  <si>
    <t>Starting  circles for critical circle search</t>
  </si>
  <si>
    <t>noncirc</t>
  </si>
  <si>
    <t>Non-circular failure surface</t>
  </si>
  <si>
    <t>dloads</t>
  </si>
  <si>
    <t>Distributed loads</t>
  </si>
  <si>
    <t>dloads (2)</t>
  </si>
  <si>
    <t>Distributed loads for stage 2 of multistage analysis</t>
  </si>
  <si>
    <t>reinforce</t>
  </si>
  <si>
    <t>Reinforcement lines</t>
  </si>
  <si>
    <t>seep bc</t>
  </si>
  <si>
    <t>Seepage boundary conditions</t>
  </si>
  <si>
    <t>seep bc (2)</t>
  </si>
  <si>
    <t>Seepage boundary conditions for stage 2 of multistage analysis</t>
  </si>
  <si>
    <t>Strength options</t>
  </si>
  <si>
    <t>Pore presssue (u) options</t>
  </si>
  <si>
    <t>mc</t>
  </si>
  <si>
    <t>Traditional Mohr-Coulomb failure envelope (c and phi)</t>
  </si>
  <si>
    <t>none</t>
  </si>
  <si>
    <t>No pore pressures (total stress analysis)</t>
  </si>
  <si>
    <t>cp</t>
  </si>
  <si>
    <t>c/p ratio with reference elevation</t>
  </si>
  <si>
    <t>Use piezometric line</t>
  </si>
  <si>
    <t>seep</t>
  </si>
  <si>
    <t>Use seepage solution</t>
  </si>
  <si>
    <t>Base Values</t>
  </si>
  <si>
    <t>Standard Deviations</t>
  </si>
  <si>
    <t>Seepage</t>
  </si>
  <si>
    <t>Stress</t>
  </si>
  <si>
    <t>name</t>
  </si>
  <si>
    <t>g</t>
  </si>
  <si>
    <t>option</t>
  </si>
  <si>
    <t>c</t>
  </si>
  <si>
    <t>f</t>
  </si>
  <si>
    <t>c/p</t>
  </si>
  <si>
    <t>r-elev</t>
  </si>
  <si>
    <t>d</t>
  </si>
  <si>
    <t>ψ</t>
  </si>
  <si>
    <t>u</t>
  </si>
  <si>
    <t>s(g)</t>
  </si>
  <si>
    <t>s(c)</t>
  </si>
  <si>
    <t>s(f)</t>
  </si>
  <si>
    <t>s(c/p)</t>
  </si>
  <si>
    <t>s(d)</t>
  </si>
  <si>
    <t>s(ψ)</t>
  </si>
  <si>
    <t>k1</t>
  </si>
  <si>
    <t>k2</t>
  </si>
  <si>
    <t>alpha</t>
  </si>
  <si>
    <t>kr0</t>
  </si>
  <si>
    <t>h0</t>
  </si>
  <si>
    <t>E</t>
  </si>
  <si>
    <t>n</t>
  </si>
  <si>
    <t>shell</t>
  </si>
  <si>
    <t>core</t>
  </si>
  <si>
    <t>foundation</t>
  </si>
  <si>
    <t>Max Depth:</t>
  </si>
  <si>
    <t>max depth defines the elevation of a horizontal line that is treated as the bottom of the profile</t>
  </si>
  <si>
    <t>Profile Line #1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</si>
  <si>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</si>
  <si>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</si>
  <si>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</si>
  <si>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</si>
  <si>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</si>
  <si>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</si>
  <si>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</si>
  <si>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</si>
  <si>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</si>
  <si>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t>Profile Line #11</t>
  </si>
  <si>
    <t>Profile Line #12</t>
  </si>
  <si>
    <t>Profile Line #13</t>
  </si>
  <si>
    <t>Profile Line #14</t>
  </si>
  <si>
    <t>Profile Line #15</t>
  </si>
  <si>
    <t>Mat ID:</t>
  </si>
  <si>
    <t>x</t>
  </si>
  <si>
    <t>y</t>
  </si>
  <si>
    <t>Piezometric Line 1</t>
  </si>
  <si>
    <t>Piezometric Line 2</t>
  </si>
  <si>
    <t>* piezometric line 2 is only required for rapid drawdown analysis</t>
  </si>
  <si>
    <t>#</t>
  </si>
  <si>
    <t>Xo</t>
  </si>
  <si>
    <t>Yo</t>
  </si>
  <si>
    <t>Option</t>
  </si>
  <si>
    <t>Depth</t>
  </si>
  <si>
    <t>Xi</t>
  </si>
  <si>
    <t>Yi</t>
  </si>
  <si>
    <t>R</t>
  </si>
  <si>
    <t>Options</t>
  </si>
  <si>
    <t>Depth of the bottom of the circle</t>
  </si>
  <si>
    <t>Intercept</t>
  </si>
  <si>
    <t>Circle passes through intercept point defined by Xi, Yi</t>
  </si>
  <si>
    <t>Radius</t>
  </si>
  <si>
    <t>Specified radius, R</t>
  </si>
  <si>
    <t>X</t>
  </si>
  <si>
    <t>Y</t>
  </si>
  <si>
    <t>Movement</t>
  </si>
  <si>
    <t>Free</t>
  </si>
  <si>
    <t>Unrestricted movement</t>
  </si>
  <si>
    <t>Horiz</t>
  </si>
  <si>
    <t>Horizontal only</t>
  </si>
  <si>
    <t>Fixed</t>
  </si>
  <si>
    <t>Does not move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</si>
  <si>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</si>
  <si>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</si>
  <si>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</si>
  <si>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</si>
  <si>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</si>
  <si>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</si>
  <si>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N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</si>
  <si>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</si>
  <si>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</si>
  <si>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</si>
  <si>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</si>
  <si>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</si>
  <si>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</si>
  <si>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x1</t>
  </si>
  <si>
    <t>y1</t>
  </si>
  <si>
    <t>x2</t>
  </si>
  <si>
    <t>y2</t>
  </si>
  <si>
    <t>Tmax</t>
  </si>
  <si>
    <t>Tres</t>
  </si>
  <si>
    <t>Lp1</t>
  </si>
  <si>
    <t>Lp2</t>
  </si>
  <si>
    <t>Area</t>
  </si>
  <si>
    <t>Required for both LEM and FEM</t>
  </si>
  <si>
    <t>Required for FEM only</t>
  </si>
  <si>
    <t>Exit Face</t>
  </si>
  <si>
    <t>Specified Head #1</t>
  </si>
  <si>
    <t>Specified Head #2</t>
  </si>
  <si>
    <t>Specified Head #3</t>
  </si>
  <si>
    <t>Specified Head #4</t>
  </si>
  <si>
    <t>Specified Head #5</t>
  </si>
  <si>
    <t>Head:</t>
  </si>
  <si>
    <t>Exit Face (2)</t>
  </si>
  <si>
    <t>Specified Head #1 (2)</t>
  </si>
  <si>
    <t>Specified Head #2 (2)</t>
  </si>
  <si>
    <t>Specified Head #3 (2)</t>
  </si>
  <si>
    <t>Specified Head #4 (2)</t>
  </si>
  <si>
    <t>Specified Head #5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</si>
</sst>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2" fillId="0" borderId="0" xfId="0" applyFont="1"/>
    <xf numFmtId="0" fontId="5" fillId="8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0" borderId="3" xfId="0" applyBorder="1"/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0" borderId="2" xfId="0" applyBorder="1"/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200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550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100</c:v>
                </c:pt>
                <c:pt idx="1">
                  <c:v>160</c:v>
                </c:pt>
                <c:pt idx="2">
                  <c:v>180</c:v>
                </c:pt>
                <c:pt idx="3">
                  <c:v>180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B-7948-A19B-A303861F11F7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320</c:v>
                </c:pt>
                <c:pt idx="1">
                  <c:v>360</c:v>
                </c:pt>
                <c:pt idx="2">
                  <c:v>380</c:v>
                </c:pt>
                <c:pt idx="3">
                  <c:v>420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100</c:v>
                </c:pt>
                <c:pt idx="1">
                  <c:v>165</c:v>
                </c:pt>
                <c:pt idx="2">
                  <c:v>165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0B-7948-A19B-A303861F11F7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420</c:v>
                </c:pt>
                <c:pt idx="5">
                  <c:v>750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60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0B-7948-A19B-A303861F11F7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olid"/>
              </a:ln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0B-7948-A19B-A303861F11F7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0B-7948-A19B-A303861F11F7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olid"/>
              </a:ln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10B-7948-A19B-A303861F11F7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  <a:prstDash val="solid"/>
              </a:ln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10B-7948-A19B-A303861F11F7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prstDash val="solid"/>
              </a:ln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10B-7948-A19B-A303861F11F7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prstDash val="solid"/>
              </a:ln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10B-7948-A19B-A303861F11F7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prstDash val="solid"/>
              </a:ln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10B-7948-A19B-A303861F11F7}"/>
            </c:ext>
          </c:extLst>
        </c:ser>
        <c:ser>
          <c:idx val="10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  <a:prstDash val="solid"/>
              </a:ln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10B-7948-A19B-A303861F11F7}"/>
            </c:ext>
          </c:extLst>
        </c:ser>
        <c:ser>
          <c:idx val="11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  <a:prstDash val="solid"/>
              </a:ln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10B-7948-A19B-A303861F11F7}"/>
            </c:ext>
          </c:extLst>
        </c:ser>
        <c:ser>
          <c:idx val="12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  <a:prstDash val="solid"/>
              </a:ln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10B-7948-A19B-A303861F11F7}"/>
            </c:ext>
          </c:extLst>
        </c:ser>
        <c:ser>
          <c:idx val="13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  <a:prstDash val="solid"/>
              </a:ln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10B-7948-A19B-A303861F11F7}"/>
            </c:ext>
          </c:extLst>
        </c:ser>
        <c:ser>
          <c:idx val="14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  <a:prstDash val="solid"/>
              </a:ln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10B-7948-A19B-A303861F11F7}"/>
            </c:ext>
          </c:extLst>
        </c:ser>
        <c:ser>
          <c:idx val="15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  <a:prstDash val="solid"/>
              </a:ln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10B-7948-A19B-A303861F11F7}"/>
            </c:ext>
          </c:extLst>
        </c:ser>
        <c:ser>
          <c:idx val="16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10B-7948-A19B-A303861F11F7}"/>
            </c:ext>
          </c:extLst>
        </c:ser>
        <c:ser>
          <c:idx val="17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10B-7948-A19B-A303861F11F7}"/>
            </c:ext>
          </c:extLst>
        </c:ser>
        <c:ser>
          <c:idx val="18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</a:ln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10B-7948-A19B-A303861F11F7}"/>
            </c:ext>
          </c:extLst>
        </c:ser>
        <c:ser>
          <c:idx val="19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  <a:prstDash val="solid"/>
              </a:ln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10B-7948-A19B-A303861F11F7}"/>
            </c:ext>
          </c:extLst>
        </c:ser>
        <c:ser>
          <c:idx val="20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</a:ln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10B-7948-A19B-A303861F11F7}"/>
            </c:ext>
          </c:extLst>
        </c:ser>
        <c:ser>
          <c:idx val="21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  <a:prstDash val="solid"/>
              </a:ln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10B-7948-A19B-A303861F11F7}"/>
            </c:ext>
          </c:extLst>
        </c:ser>
        <c:ser>
          <c:idx val="22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</a:ln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10B-7948-A19B-A303861F11F7}"/>
            </c:ext>
          </c:extLst>
        </c:ser>
        <c:ser>
          <c:idx val="23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  <a:prstDash val="solid"/>
              </a:ln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10B-7948-A19B-A303861F11F7}"/>
            </c:ext>
          </c:extLst>
        </c:ser>
        <c:ser>
          <c:idx val="24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9-310B-7948-A19B-A303861F11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B-310B-7948-A19B-A303861F11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D-310B-7948-A19B-A303861F11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F-310B-7948-A19B-A303861F11F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1-310B-7948-A19B-A303861F11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3-310B-7948-A19B-A303861F11F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5-310B-7948-A19B-A303861F11F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7-310B-7948-A19B-A303861F11F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9-310B-7948-A19B-A303861F11F7}"/>
              </c:ext>
            </c:extLst>
          </c:dPt>
          <c:dPt>
            <c:idx val="9"/>
            <c:marker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10B-7948-A19B-A303861F11F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D-310B-7948-A19B-A303861F11F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F-310B-7948-A19B-A303861F11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1-310B-7948-A19B-A303861F11F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3-310B-7948-A19B-A303861F11F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5-310B-7948-A19B-A303861F11F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7-310B-7948-A19B-A303861F11F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9-310B-7948-A19B-A303861F11F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B-310B-7948-A19B-A303861F11F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3D-310B-7948-A19B-A303861F11F7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310B-7948-A19B-A303861F11F7}"/>
            </c:ext>
          </c:extLst>
        </c:ser>
        <c:ser>
          <c:idx val="25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  <a:prstDash val="solid"/>
              </a:ln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310B-7948-A19B-A303861F11F7}"/>
            </c:ext>
          </c:extLst>
        </c:ser>
        <c:ser>
          <c:idx val="26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310B-7948-A19B-A303861F11F7}"/>
            </c:ext>
          </c:extLst>
        </c:ser>
        <c:ser>
          <c:idx val="27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310B-7948-A19B-A303861F11F7}"/>
            </c:ext>
          </c:extLst>
        </c:ser>
        <c:ser>
          <c:idx val="28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310B-7948-A19B-A303861F11F7}"/>
            </c:ext>
          </c:extLst>
        </c:ser>
        <c:ser>
          <c:idx val="29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olid"/>
              </a:ln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310B-7948-A19B-A303861F11F7}"/>
            </c:ext>
          </c:extLst>
        </c:ser>
        <c:ser>
          <c:idx val="3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  <a:prstDash val="solid"/>
              </a:ln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310B-7948-A19B-A303861F11F7}"/>
            </c:ext>
          </c:extLst>
        </c:ser>
        <c:ser>
          <c:idx val="3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  <a:prstDash val="solid"/>
              </a:ln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310B-7948-A19B-A303861F11F7}"/>
            </c:ext>
          </c:extLst>
        </c:ser>
        <c:ser>
          <c:idx val="3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  <a:prstDash val="solid"/>
              </a:ln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310B-7948-A19B-A303861F11F7}"/>
            </c:ext>
          </c:extLst>
        </c:ser>
        <c:ser>
          <c:idx val="3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  <a:prstDash val="solid"/>
              </a:ln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310B-7948-A19B-A303861F11F7}"/>
            </c:ext>
          </c:extLst>
        </c:ser>
        <c:ser>
          <c:idx val="3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310B-7948-A19B-A303861F11F7}"/>
            </c:ext>
          </c:extLst>
        </c:ser>
        <c:ser>
          <c:idx val="3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310B-7948-A19B-A303861F11F7}"/>
            </c:ext>
          </c:extLst>
        </c:ser>
        <c:ser>
          <c:idx val="3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310B-7948-A19B-A303861F11F7}"/>
            </c:ext>
          </c:extLst>
        </c:ser>
        <c:ser>
          <c:idx val="3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310B-7948-A19B-A303861F11F7}"/>
            </c:ext>
          </c:extLst>
        </c:ser>
        <c:ser>
          <c:idx val="3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310B-7948-A19B-A303861F11F7}"/>
            </c:ext>
          </c:extLst>
        </c:ser>
        <c:ser>
          <c:idx val="3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310B-7948-A19B-A303861F11F7}"/>
            </c:ext>
          </c:extLst>
        </c:ser>
        <c:ser>
          <c:idx val="4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310B-7948-A19B-A303861F11F7}"/>
            </c:ext>
          </c:extLst>
        </c:ser>
        <c:ser>
          <c:idx val="4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310B-7948-A19B-A303861F11F7}"/>
            </c:ext>
          </c:extLst>
        </c:ser>
        <c:ser>
          <c:idx val="42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  <a:prstDash val="solid"/>
              </a:ln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310B-7948-A19B-A303861F11F7}"/>
            </c:ext>
          </c:extLst>
        </c:ser>
        <c:ser>
          <c:idx val="43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  <a:prstDash val="solid"/>
              </a:ln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310B-7948-A19B-A303861F11F7}"/>
            </c:ext>
          </c:extLst>
        </c:ser>
        <c:ser>
          <c:idx val="44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  <a:prstDash val="solid"/>
              </a:ln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310B-7948-A19B-A303861F11F7}"/>
            </c:ext>
          </c:extLst>
        </c:ser>
        <c:ser>
          <c:idx val="45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  <a:prstDash val="solid"/>
              </a:ln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310B-7948-A19B-A303861F11F7}"/>
            </c:ext>
          </c:extLst>
        </c:ser>
        <c:ser>
          <c:idx val="46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  <a:prstDash val="solid"/>
              </a:ln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310B-7948-A19B-A303861F11F7}"/>
            </c:ext>
          </c:extLst>
        </c:ser>
        <c:ser>
          <c:idx val="47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  <a:prstDash val="solid"/>
              </a:ln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310B-7948-A19B-A303861F11F7}"/>
            </c:ext>
          </c:extLst>
        </c:ser>
        <c:ser>
          <c:idx val="48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  <a:prstDash val="solid"/>
              </a:ln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310B-7948-A19B-A303861F11F7}"/>
            </c:ext>
          </c:extLst>
        </c:ser>
        <c:ser>
          <c:idx val="49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  <a:prstDash val="solid"/>
              </a:ln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310B-7948-A19B-A303861F11F7}"/>
            </c:ext>
          </c:extLst>
        </c:ser>
        <c:ser>
          <c:idx val="50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  <a:prstDash val="solid"/>
              </a:ln>
            </c:spPr>
          </c:marker>
          <c:dPt>
            <c:idx val="0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9-310B-7948-A19B-A303861F11F7}"/>
              </c:ext>
            </c:extLst>
          </c:dPt>
          <c:dPt>
            <c:idx val="1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B-310B-7948-A19B-A303861F11F7}"/>
              </c:ext>
            </c:extLst>
          </c:dPt>
          <c:dPt>
            <c:idx val="2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310B-7948-A19B-A303861F11F7}"/>
              </c:ext>
            </c:extLst>
          </c:dPt>
          <c:dPt>
            <c:idx val="3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310B-7948-A19B-A303861F11F7}"/>
              </c:ext>
            </c:extLst>
          </c:dPt>
          <c:dPt>
            <c:idx val="4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310B-7948-A19B-A303861F11F7}"/>
              </c:ext>
            </c:extLst>
          </c:dPt>
          <c:dPt>
            <c:idx val="5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310B-7948-A19B-A303861F11F7}"/>
              </c:ext>
            </c:extLst>
          </c:dPt>
          <c:dPt>
            <c:idx val="6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310B-7948-A19B-A303861F11F7}"/>
              </c:ext>
            </c:extLst>
          </c:dPt>
          <c:dPt>
            <c:idx val="7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310B-7948-A19B-A303861F11F7}"/>
              </c:ext>
            </c:extLst>
          </c:dPt>
          <c:dPt>
            <c:idx val="8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  <a:prstDash val="solid"/>
                </a:ln>
              </c:spPr>
            </c:marker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9-310B-7948-A19B-A303861F11F7}"/>
              </c:ext>
            </c:extLst>
          </c:dPt>
          <c:dPt>
            <c:idx val="9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B-310B-7948-A19B-A303861F11F7}"/>
              </c:ext>
            </c:extLst>
          </c:dPt>
          <c:dPt>
            <c:idx val="10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D-310B-7948-A19B-A303861F11F7}"/>
              </c:ext>
            </c:extLst>
          </c:dPt>
          <c:dPt>
            <c:idx val="11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310B-7948-A19B-A303861F11F7}"/>
              </c:ext>
            </c:extLst>
          </c:dPt>
          <c:dPt>
            <c:idx val="12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1-310B-7948-A19B-A303861F11F7}"/>
              </c:ext>
            </c:extLst>
          </c:dPt>
          <c:dPt>
            <c:idx val="13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3-310B-7948-A19B-A303861F11F7}"/>
              </c:ext>
            </c:extLst>
          </c:dPt>
          <c:dPt>
            <c:idx val="14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5-310B-7948-A19B-A303861F11F7}"/>
              </c:ext>
            </c:extLst>
          </c:dPt>
          <c:dPt>
            <c:idx val="15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7-310B-7948-A19B-A303861F11F7}"/>
              </c:ext>
            </c:extLst>
          </c:dPt>
          <c:dPt>
            <c:idx val="16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9-310B-7948-A19B-A303861F11F7}"/>
              </c:ext>
            </c:extLst>
          </c:dPt>
          <c:dPt>
            <c:idx val="17"/>
            <c:bubble3D val="0"/>
            <c:spPr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B-310B-7948-A19B-A303861F11F7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380</c:v>
                </c:pt>
                <c:pt idx="1">
                  <c:v>550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180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C-310B-7948-A19B-A303861F11F7}"/>
            </c:ext>
          </c:extLst>
        </c:ser>
        <c:ser>
          <c:idx val="51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310B-7948-A19B-A303861F11F7}"/>
            </c:ext>
          </c:extLst>
        </c:ser>
        <c:ser>
          <c:idx val="52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550</c:v>
                </c:pt>
                <c:pt idx="1">
                  <c:v>750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E-310B-7948-A19B-A303861F11F7}"/>
            </c:ext>
          </c:extLst>
        </c:ser>
        <c:ser>
          <c:idx val="53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310B-7948-A19B-A303861F11F7}"/>
            </c:ext>
          </c:extLst>
        </c:ser>
        <c:ser>
          <c:idx val="54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  <a:prstDash val="solid"/>
              </a:ln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0-310B-7948-A19B-A303861F11F7}"/>
            </c:ext>
          </c:extLst>
        </c:ser>
        <c:ser>
          <c:idx val="55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  <a:prstDash val="solid"/>
              </a:ln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310B-7948-A19B-A303861F11F7}"/>
            </c:ext>
          </c:extLst>
        </c:ser>
        <c:ser>
          <c:idx val="56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  <a:prstDash val="solid"/>
              </a:ln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2-310B-7948-A19B-A303861F11F7}"/>
            </c:ext>
          </c:extLst>
        </c:ser>
        <c:ser>
          <c:idx val="57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  <a:prstDash val="solid"/>
              </a:ln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310B-7948-A19B-A303861F11F7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4-310B-7948-A19B-A303861F11F7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prstDash val="solid"/>
              </a:ln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310B-7948-A19B-A303861F11F7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  <a:prstDash val="solid"/>
              </a:ln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6-310B-7948-A19B-A303861F11F7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prstDash val="solid"/>
              </a:ln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310B-7948-A19B-A303861F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zoomScale="140" zoomScaleNormal="140" workbookViewId="0">
      <selection activeCell="B24" sqref="B24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customHeight="1" x14ac:dyDescent="0.4">
      <c r="A1" s="7" t="s">
        <v>0</v>
      </c>
    </row>
    <row r="3" spans="1:7" ht="19" customHeight="1" x14ac:dyDescent="0.25">
      <c r="B3" s="8" t="s">
        <v>1</v>
      </c>
    </row>
    <row r="5" spans="1:7" x14ac:dyDescent="0.2">
      <c r="C5" s="14" t="s">
        <v>2</v>
      </c>
      <c r="D5" s="35">
        <v>8</v>
      </c>
    </row>
    <row r="7" spans="1:7" x14ac:dyDescent="0.2">
      <c r="B7" s="43" t="s">
        <v>3</v>
      </c>
      <c r="C7" s="44"/>
      <c r="D7" s="44"/>
      <c r="F7" s="15" t="s">
        <v>4</v>
      </c>
      <c r="G7" s="36" t="s">
        <v>5</v>
      </c>
    </row>
    <row r="8" spans="1:7" x14ac:dyDescent="0.2">
      <c r="C8" s="14" t="s">
        <v>6</v>
      </c>
      <c r="D8" s="1">
        <v>62.4</v>
      </c>
      <c r="F8" s="1" t="s">
        <v>7</v>
      </c>
      <c r="G8" t="s">
        <v>8</v>
      </c>
    </row>
    <row r="9" spans="1:7" x14ac:dyDescent="0.2">
      <c r="C9" s="14" t="s">
        <v>9</v>
      </c>
      <c r="D9" s="1">
        <v>0</v>
      </c>
      <c r="F9" s="1" t="s">
        <v>10</v>
      </c>
      <c r="G9" t="s">
        <v>11</v>
      </c>
    </row>
    <row r="10" spans="1:7" x14ac:dyDescent="0.2">
      <c r="C10" s="14" t="s">
        <v>12</v>
      </c>
      <c r="D10" s="1">
        <v>0</v>
      </c>
      <c r="F10" s="1" t="s">
        <v>13</v>
      </c>
      <c r="G10" t="s">
        <v>14</v>
      </c>
    </row>
    <row r="11" spans="1:7" x14ac:dyDescent="0.2">
      <c r="B11" s="1"/>
      <c r="C11" s="14" t="s">
        <v>15</v>
      </c>
      <c r="D11" s="1">
        <v>0</v>
      </c>
      <c r="F11" s="1" t="s">
        <v>16</v>
      </c>
      <c r="G11" t="s">
        <v>17</v>
      </c>
    </row>
    <row r="12" spans="1:7" x14ac:dyDescent="0.2">
      <c r="F12" s="1" t="s">
        <v>18</v>
      </c>
      <c r="G12" t="s">
        <v>19</v>
      </c>
    </row>
    <row r="13" spans="1:7" x14ac:dyDescent="0.2">
      <c r="F13" s="1" t="s">
        <v>20</v>
      </c>
      <c r="G13" t="s">
        <v>21</v>
      </c>
    </row>
    <row r="14" spans="1:7" x14ac:dyDescent="0.2">
      <c r="F14" s="1" t="s">
        <v>22</v>
      </c>
      <c r="G14" t="s">
        <v>23</v>
      </c>
    </row>
    <row r="15" spans="1:7" x14ac:dyDescent="0.2">
      <c r="F15" s="1" t="s">
        <v>24</v>
      </c>
      <c r="G15" t="s">
        <v>25</v>
      </c>
    </row>
    <row r="16" spans="1:7" x14ac:dyDescent="0.2">
      <c r="F16" s="1" t="s">
        <v>26</v>
      </c>
      <c r="G16" t="s">
        <v>27</v>
      </c>
    </row>
    <row r="17" spans="2:7" x14ac:dyDescent="0.2">
      <c r="B17" s="1"/>
      <c r="F17" s="1" t="s">
        <v>28</v>
      </c>
      <c r="G17" s="9" t="s">
        <v>29</v>
      </c>
    </row>
    <row r="18" spans="2:7" x14ac:dyDescent="0.2">
      <c r="F18" s="1" t="s">
        <v>30</v>
      </c>
      <c r="G18" s="9" t="s">
        <v>31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 customWidth="1"/>
  </cols>
  <sheetData>
    <row r="2" spans="1:11" x14ac:dyDescent="0.2">
      <c r="A2" s="12" t="s">
        <v>96</v>
      </c>
      <c r="B2" s="12" t="s">
        <v>132</v>
      </c>
      <c r="C2" s="12" t="s">
        <v>133</v>
      </c>
      <c r="D2" s="12" t="s">
        <v>134</v>
      </c>
      <c r="E2" s="12" t="s">
        <v>135</v>
      </c>
      <c r="F2" s="32" t="s">
        <v>136</v>
      </c>
      <c r="G2" s="33" t="s">
        <v>137</v>
      </c>
      <c r="H2" s="32" t="s">
        <v>138</v>
      </c>
      <c r="I2" s="32" t="s">
        <v>139</v>
      </c>
      <c r="J2" s="33" t="s">
        <v>68</v>
      </c>
      <c r="K2" s="33" t="s">
        <v>140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141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142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R24"/>
  <sheetViews>
    <sheetView showGridLines="0" zoomScale="140" zoomScaleNormal="140" workbookViewId="0">
      <selection activeCell="C14" sqref="C14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5" t="s">
        <v>143</v>
      </c>
      <c r="C2" s="56"/>
      <c r="E2" s="50" t="s">
        <v>144</v>
      </c>
      <c r="F2" s="46"/>
      <c r="H2" s="50" t="s">
        <v>145</v>
      </c>
      <c r="I2" s="46"/>
      <c r="K2" s="50" t="s">
        <v>146</v>
      </c>
      <c r="L2" s="46"/>
      <c r="N2" s="50" t="s">
        <v>147</v>
      </c>
      <c r="O2" s="46"/>
      <c r="Q2" s="50" t="s">
        <v>148</v>
      </c>
      <c r="R2" s="46"/>
    </row>
    <row r="3" spans="2:18" x14ac:dyDescent="0.2">
      <c r="B3" s="57"/>
      <c r="C3" s="58"/>
      <c r="E3" s="37" t="s">
        <v>149</v>
      </c>
      <c r="F3" s="38">
        <v>160</v>
      </c>
      <c r="H3" s="37" t="s">
        <v>149</v>
      </c>
      <c r="I3" s="38">
        <v>100</v>
      </c>
      <c r="K3" s="37" t="s">
        <v>149</v>
      </c>
      <c r="L3" s="38"/>
      <c r="N3" s="37" t="s">
        <v>149</v>
      </c>
      <c r="O3" s="38"/>
      <c r="Q3" s="37" t="s">
        <v>149</v>
      </c>
      <c r="R3" s="38"/>
    </row>
    <row r="4" spans="2:18" x14ac:dyDescent="0.2">
      <c r="B4" s="28" t="s">
        <v>91</v>
      </c>
      <c r="C4" s="28" t="s">
        <v>92</v>
      </c>
      <c r="E4" s="28" t="s">
        <v>91</v>
      </c>
      <c r="F4" s="28" t="s">
        <v>92</v>
      </c>
      <c r="H4" s="28" t="s">
        <v>91</v>
      </c>
      <c r="I4" s="28" t="s">
        <v>92</v>
      </c>
      <c r="K4" s="28" t="s">
        <v>91</v>
      </c>
      <c r="L4" s="28" t="s">
        <v>92</v>
      </c>
      <c r="N4" s="28" t="s">
        <v>91</v>
      </c>
      <c r="O4" s="28" t="s">
        <v>92</v>
      </c>
      <c r="Q4" s="28" t="s">
        <v>91</v>
      </c>
      <c r="R4" s="28" t="s">
        <v>92</v>
      </c>
    </row>
    <row r="5" spans="2:18" x14ac:dyDescent="0.2">
      <c r="B5" s="3">
        <v>380</v>
      </c>
      <c r="C5" s="3">
        <v>180</v>
      </c>
      <c r="E5" s="3">
        <v>0</v>
      </c>
      <c r="F5" s="3">
        <v>100</v>
      </c>
      <c r="H5" s="3">
        <v>550</v>
      </c>
      <c r="I5" s="3">
        <v>100</v>
      </c>
      <c r="K5" s="3"/>
      <c r="L5" s="3"/>
      <c r="N5" s="3"/>
      <c r="O5" s="3"/>
      <c r="Q5" s="3"/>
      <c r="R5" s="3"/>
    </row>
    <row r="6" spans="2:18" x14ac:dyDescent="0.2">
      <c r="B6" s="3">
        <v>550</v>
      </c>
      <c r="C6" s="3">
        <v>100</v>
      </c>
      <c r="E6" s="3">
        <v>200</v>
      </c>
      <c r="F6" s="3">
        <v>100</v>
      </c>
      <c r="H6" s="3">
        <v>750</v>
      </c>
      <c r="I6" s="3">
        <v>100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320</v>
      </c>
      <c r="F7" s="3">
        <v>160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H2:I2"/>
    <mergeCell ref="Q2:R2"/>
    <mergeCell ref="B2:C3"/>
    <mergeCell ref="E2:F2"/>
    <mergeCell ref="K2:L2"/>
    <mergeCell ref="N2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150</v>
      </c>
      <c r="C2" s="56"/>
      <c r="E2" s="51" t="s">
        <v>151</v>
      </c>
      <c r="F2" s="46"/>
      <c r="H2" s="51" t="s">
        <v>152</v>
      </c>
      <c r="I2" s="46"/>
      <c r="K2" s="51" t="s">
        <v>153</v>
      </c>
      <c r="L2" s="46"/>
      <c r="N2" s="51" t="s">
        <v>154</v>
      </c>
      <c r="O2" s="46"/>
      <c r="Q2" s="51" t="s">
        <v>155</v>
      </c>
      <c r="R2" s="46"/>
    </row>
    <row r="3" spans="2:18" x14ac:dyDescent="0.2">
      <c r="B3" s="57"/>
      <c r="C3" s="58"/>
      <c r="E3" s="39" t="s">
        <v>149</v>
      </c>
      <c r="F3" s="40"/>
      <c r="H3" s="39" t="s">
        <v>149</v>
      </c>
      <c r="I3" s="40"/>
      <c r="K3" s="39" t="s">
        <v>149</v>
      </c>
      <c r="L3" s="40"/>
      <c r="N3" s="39" t="s">
        <v>149</v>
      </c>
      <c r="O3" s="40"/>
      <c r="Q3" s="39" t="s">
        <v>149</v>
      </c>
      <c r="R3" s="40"/>
    </row>
    <row r="4" spans="2:18" x14ac:dyDescent="0.2">
      <c r="B4" s="28" t="s">
        <v>91</v>
      </c>
      <c r="C4" s="28" t="s">
        <v>92</v>
      </c>
      <c r="E4" s="28" t="s">
        <v>91</v>
      </c>
      <c r="F4" s="28" t="s">
        <v>92</v>
      </c>
      <c r="H4" s="28" t="s">
        <v>91</v>
      </c>
      <c r="I4" s="28" t="s">
        <v>92</v>
      </c>
      <c r="K4" s="28" t="s">
        <v>91</v>
      </c>
      <c r="L4" s="28" t="s">
        <v>92</v>
      </c>
      <c r="N4" s="28" t="s">
        <v>91</v>
      </c>
      <c r="O4" s="28" t="s">
        <v>92</v>
      </c>
      <c r="Q4" s="28" t="s">
        <v>91</v>
      </c>
      <c r="R4" s="28" t="s">
        <v>92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H2:I2"/>
    <mergeCell ref="B2:C3"/>
    <mergeCell ref="E2:F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0"/>
  <sheetViews>
    <sheetView showGridLines="0" tabSelected="1" topLeftCell="E1" zoomScale="140" zoomScaleNormal="140" workbookViewId="0">
      <selection activeCell="R13" sqref="R13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 customWidth="1"/>
  </cols>
  <sheetData>
    <row r="2" spans="1:24" x14ac:dyDescent="0.2">
      <c r="C2" s="6" t="s">
        <v>32</v>
      </c>
      <c r="J2" s="6" t="s">
        <v>33</v>
      </c>
      <c r="O2" s="6"/>
    </row>
    <row r="3" spans="1:24" x14ac:dyDescent="0.2">
      <c r="C3" s="1" t="s">
        <v>34</v>
      </c>
      <c r="D3" t="s">
        <v>35</v>
      </c>
      <c r="J3" s="1" t="s">
        <v>36</v>
      </c>
      <c r="K3" t="s">
        <v>37</v>
      </c>
      <c r="O3" s="14"/>
    </row>
    <row r="4" spans="1:24" x14ac:dyDescent="0.2">
      <c r="C4" s="1" t="s">
        <v>38</v>
      </c>
      <c r="D4" t="s">
        <v>39</v>
      </c>
      <c r="J4" s="1" t="s">
        <v>16</v>
      </c>
      <c r="K4" t="s">
        <v>40</v>
      </c>
      <c r="O4" s="14"/>
    </row>
    <row r="5" spans="1:24" x14ac:dyDescent="0.2">
      <c r="J5" s="1" t="s">
        <v>41</v>
      </c>
      <c r="K5" s="9" t="s">
        <v>42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5" t="s">
        <v>43</v>
      </c>
      <c r="D7" s="44"/>
      <c r="E7" s="44"/>
      <c r="F7" s="44"/>
      <c r="G7" s="44"/>
      <c r="H7" s="44"/>
      <c r="I7" s="44"/>
      <c r="J7" s="46"/>
      <c r="K7" s="1"/>
      <c r="L7" s="45" t="s">
        <v>44</v>
      </c>
      <c r="M7" s="46"/>
      <c r="N7" s="46"/>
      <c r="O7" s="46"/>
      <c r="P7" s="46"/>
      <c r="Q7" s="46"/>
      <c r="R7" s="45" t="s">
        <v>45</v>
      </c>
      <c r="S7" s="46"/>
      <c r="T7" s="46"/>
      <c r="U7" s="46"/>
      <c r="V7" s="46"/>
      <c r="W7" s="45" t="s">
        <v>46</v>
      </c>
      <c r="X7" s="46"/>
    </row>
    <row r="8" spans="1:24" x14ac:dyDescent="0.2">
      <c r="A8" s="20" t="s">
        <v>10</v>
      </c>
      <c r="B8" s="20" t="s">
        <v>47</v>
      </c>
      <c r="C8" s="26" t="s">
        <v>48</v>
      </c>
      <c r="D8" s="21" t="s">
        <v>49</v>
      </c>
      <c r="E8" s="21" t="s">
        <v>50</v>
      </c>
      <c r="F8" s="26" t="s">
        <v>51</v>
      </c>
      <c r="G8" s="21" t="s">
        <v>52</v>
      </c>
      <c r="H8" s="21" t="s">
        <v>53</v>
      </c>
      <c r="I8" s="21" t="s">
        <v>54</v>
      </c>
      <c r="J8" s="26" t="s">
        <v>55</v>
      </c>
      <c r="K8" s="21" t="s">
        <v>56</v>
      </c>
      <c r="L8" s="22" t="s">
        <v>57</v>
      </c>
      <c r="M8" s="22" t="s">
        <v>58</v>
      </c>
      <c r="N8" s="23" t="s">
        <v>59</v>
      </c>
      <c r="O8" s="22" t="s">
        <v>60</v>
      </c>
      <c r="P8" s="22" t="s">
        <v>61</v>
      </c>
      <c r="Q8" s="23" t="s">
        <v>62</v>
      </c>
      <c r="R8" s="25" t="s">
        <v>63</v>
      </c>
      <c r="S8" s="25" t="s">
        <v>64</v>
      </c>
      <c r="T8" s="25" t="s">
        <v>65</v>
      </c>
      <c r="U8" s="25" t="s">
        <v>66</v>
      </c>
      <c r="V8" s="25" t="s">
        <v>67</v>
      </c>
      <c r="W8" s="29" t="s">
        <v>68</v>
      </c>
      <c r="X8" s="30" t="s">
        <v>69</v>
      </c>
    </row>
    <row r="9" spans="1:24" x14ac:dyDescent="0.2">
      <c r="A9" s="3">
        <v>1</v>
      </c>
      <c r="B9" s="3" t="s">
        <v>70</v>
      </c>
      <c r="C9" s="3">
        <v>130</v>
      </c>
      <c r="D9" s="3" t="s">
        <v>34</v>
      </c>
      <c r="E9" s="3">
        <v>100</v>
      </c>
      <c r="F9" s="3">
        <v>35</v>
      </c>
      <c r="G9" s="3"/>
      <c r="H9" s="3"/>
      <c r="I9" s="3"/>
      <c r="J9" s="3"/>
      <c r="K9" s="3" t="s">
        <v>41</v>
      </c>
      <c r="L9" s="3"/>
      <c r="M9" s="3"/>
      <c r="N9" s="3"/>
      <c r="O9" s="3"/>
      <c r="P9" s="3"/>
      <c r="Q9" s="3"/>
      <c r="R9" s="3">
        <v>1</v>
      </c>
      <c r="S9" s="3">
        <v>1</v>
      </c>
      <c r="T9" s="3">
        <v>0</v>
      </c>
      <c r="U9" s="3">
        <v>1E-4</v>
      </c>
      <c r="V9" s="3">
        <v>-1</v>
      </c>
      <c r="W9" s="3"/>
      <c r="X9" s="3"/>
    </row>
    <row r="10" spans="1:24" x14ac:dyDescent="0.2">
      <c r="A10" s="3">
        <v>2</v>
      </c>
      <c r="B10" s="3" t="s">
        <v>71</v>
      </c>
      <c r="C10" s="3">
        <v>125</v>
      </c>
      <c r="D10" s="3" t="s">
        <v>34</v>
      </c>
      <c r="E10" s="3">
        <v>400</v>
      </c>
      <c r="F10" s="3">
        <v>18</v>
      </c>
      <c r="G10" s="3"/>
      <c r="H10" s="3"/>
      <c r="I10" s="3"/>
      <c r="J10" s="3"/>
      <c r="K10" s="3" t="s">
        <v>41</v>
      </c>
      <c r="L10" s="3"/>
      <c r="M10" s="3"/>
      <c r="N10" s="3"/>
      <c r="O10" s="3"/>
      <c r="P10" s="3"/>
      <c r="Q10" s="3"/>
      <c r="R10" s="3">
        <v>1E-3</v>
      </c>
      <c r="S10" s="3">
        <v>1E-3</v>
      </c>
      <c r="T10" s="3">
        <v>0</v>
      </c>
      <c r="U10" s="3">
        <v>1E-4</v>
      </c>
      <c r="V10" s="3">
        <v>-1</v>
      </c>
      <c r="W10" s="3"/>
      <c r="X10" s="3"/>
    </row>
    <row r="11" spans="1:24" x14ac:dyDescent="0.2">
      <c r="A11" s="3">
        <v>3</v>
      </c>
      <c r="B11" s="3" t="s">
        <v>72</v>
      </c>
      <c r="C11" s="3">
        <v>127</v>
      </c>
      <c r="D11" s="3" t="s">
        <v>34</v>
      </c>
      <c r="E11" s="3">
        <v>100</v>
      </c>
      <c r="F11" s="3">
        <v>27</v>
      </c>
      <c r="G11" s="3"/>
      <c r="H11" s="3"/>
      <c r="I11" s="3"/>
      <c r="J11" s="3"/>
      <c r="K11" s="3" t="s">
        <v>41</v>
      </c>
      <c r="L11" s="3"/>
      <c r="M11" s="3"/>
      <c r="N11" s="3"/>
      <c r="O11" s="3"/>
      <c r="P11" s="3"/>
      <c r="Q11" s="3"/>
      <c r="R11" s="3">
        <v>0.1</v>
      </c>
      <c r="S11" s="3">
        <v>0.1</v>
      </c>
      <c r="T11" s="3">
        <v>0</v>
      </c>
      <c r="U11" s="3">
        <v>1E-4</v>
      </c>
      <c r="V11" s="3">
        <v>-1</v>
      </c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W7:X7"/>
    <mergeCell ref="L7:Q7"/>
    <mergeCell ref="R7:V7"/>
    <mergeCell ref="C7:J7"/>
  </mergeCells>
  <conditionalFormatting sqref="E9:F50">
    <cfRule type="expression" dxfId="10" priority="5">
      <formula>$D9="cp"</formula>
    </cfRule>
  </conditionalFormatting>
  <conditionalFormatting sqref="G9:H50">
    <cfRule type="expression" dxfId="9" priority="4">
      <formula>$D9="mc"</formula>
    </cfRule>
  </conditionalFormatting>
  <conditionalFormatting sqref="I9:J50">
    <cfRule type="expression" dxfId="8" priority="6">
      <formula>$D9="cp"</formula>
    </cfRule>
  </conditionalFormatting>
  <conditionalFormatting sqref="M9:N50">
    <cfRule type="expression" dxfId="7" priority="8">
      <formula>$D9="cp"</formula>
    </cfRule>
  </conditionalFormatting>
  <conditionalFormatting sqref="O9:O50">
    <cfRule type="expression" dxfId="6" priority="15">
      <formula>$D9="mc"</formula>
    </cfRule>
  </conditionalFormatting>
  <conditionalFormatting sqref="P9:Q50">
    <cfRule type="expression" dxfId="5" priority="10">
      <formula>$D9="cp"</formula>
    </cfRule>
  </conditionalFormatting>
  <conditionalFormatting sqref="R9:V11">
    <cfRule type="expression" dxfId="0" priority="1">
      <formula>$D9="cp"</formula>
    </cfRule>
  </conditionalFormatting>
  <dataValidations count="2">
    <dataValidation type="list" allowBlank="1" showInputMessage="1" showErrorMessage="1" sqref="D9:D50" xr:uid="{00000000-0002-0000-0200-000000000000}">
      <formula1>$C$3:$C$4</formula1>
    </dataValidation>
    <dataValidation type="list" allowBlank="1" showInputMessage="1" showErrorMessage="1" sqref="K9:K50" xr:uid="{00000000-0002-0000-0200-000001000000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R27"/>
  <sheetViews>
    <sheetView showGridLines="0" zoomScale="140" zoomScaleNormal="140" workbookViewId="0">
      <selection activeCell="C18" sqref="C18"/>
    </sheetView>
  </sheetViews>
  <sheetFormatPr baseColWidth="10" defaultRowHeight="16" x14ac:dyDescent="0.2"/>
  <cols>
    <col min="1" max="2" width="10.83203125" style="1" customWidth="1"/>
    <col min="3" max="3" width="3.83203125" style="1" customWidth="1"/>
    <col min="4" max="5" width="10.83203125" style="1" customWidth="1"/>
    <col min="6" max="6" width="3.83203125" style="1" customWidth="1"/>
    <col min="7" max="8" width="10.83203125" style="1" customWidth="1"/>
    <col min="9" max="9" width="3.83203125" style="1" customWidth="1"/>
    <col min="10" max="11" width="10.83203125" style="1" customWidth="1"/>
    <col min="12" max="12" width="3.83203125" style="1" customWidth="1"/>
    <col min="13" max="14" width="10.83203125" style="1" customWidth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73</v>
      </c>
      <c r="B2" s="3">
        <v>0</v>
      </c>
      <c r="D2" s="27" t="s">
        <v>74</v>
      </c>
    </row>
    <row r="4" spans="1:44" x14ac:dyDescent="0.2">
      <c r="A4" s="47" t="s">
        <v>75</v>
      </c>
      <c r="B4" s="44"/>
      <c r="D4" s="47" t="s">
        <v>76</v>
      </c>
      <c r="E4" s="44"/>
      <c r="G4" s="47" t="s">
        <v>77</v>
      </c>
      <c r="H4" s="44"/>
      <c r="J4" s="47" t="s">
        <v>78</v>
      </c>
      <c r="K4" s="44"/>
      <c r="M4" s="47" t="s">
        <v>79</v>
      </c>
      <c r="N4" s="44"/>
      <c r="P4" s="47" t="s">
        <v>80</v>
      </c>
      <c r="Q4" s="46"/>
      <c r="R4" s="1"/>
      <c r="S4" s="47" t="s">
        <v>81</v>
      </c>
      <c r="T4" s="46"/>
      <c r="U4" s="1"/>
      <c r="V4" s="47" t="s">
        <v>82</v>
      </c>
      <c r="W4" s="46"/>
      <c r="X4" s="1"/>
      <c r="Y4" s="47" t="s">
        <v>83</v>
      </c>
      <c r="Z4" s="46"/>
      <c r="AA4" s="1"/>
      <c r="AB4" s="47" t="s">
        <v>84</v>
      </c>
      <c r="AC4" s="46"/>
      <c r="AE4" s="47" t="s">
        <v>85</v>
      </c>
      <c r="AF4" s="46"/>
      <c r="AG4" s="1"/>
      <c r="AH4" s="47" t="s">
        <v>86</v>
      </c>
      <c r="AI4" s="46"/>
      <c r="AJ4" s="1"/>
      <c r="AK4" s="47" t="s">
        <v>87</v>
      </c>
      <c r="AL4" s="46"/>
      <c r="AM4" s="1"/>
      <c r="AN4" s="47" t="s">
        <v>88</v>
      </c>
      <c r="AO4" s="46"/>
      <c r="AP4" s="1"/>
      <c r="AQ4" s="47" t="s">
        <v>89</v>
      </c>
      <c r="AR4" s="46"/>
    </row>
    <row r="5" spans="1:44" x14ac:dyDescent="0.2">
      <c r="A5" s="41" t="s">
        <v>90</v>
      </c>
      <c r="B5" s="42">
        <v>1</v>
      </c>
      <c r="D5" s="41" t="s">
        <v>90</v>
      </c>
      <c r="E5" s="42">
        <v>2</v>
      </c>
      <c r="G5" s="41" t="s">
        <v>90</v>
      </c>
      <c r="H5" s="42">
        <v>3</v>
      </c>
      <c r="J5" s="41" t="s">
        <v>90</v>
      </c>
      <c r="K5" s="42">
        <v>4</v>
      </c>
      <c r="M5" s="41" t="s">
        <v>90</v>
      </c>
      <c r="N5" s="42">
        <v>5</v>
      </c>
      <c r="P5" s="41" t="s">
        <v>90</v>
      </c>
      <c r="Q5" s="42">
        <v>6</v>
      </c>
      <c r="R5" s="1"/>
      <c r="S5" s="41" t="s">
        <v>90</v>
      </c>
      <c r="T5" s="42">
        <v>7</v>
      </c>
      <c r="U5" s="1"/>
      <c r="V5" s="41" t="s">
        <v>90</v>
      </c>
      <c r="W5" s="42">
        <v>8</v>
      </c>
      <c r="X5" s="1"/>
      <c r="Y5" s="41" t="s">
        <v>90</v>
      </c>
      <c r="Z5" s="42">
        <v>9</v>
      </c>
      <c r="AA5" s="1"/>
      <c r="AB5" s="41" t="s">
        <v>90</v>
      </c>
      <c r="AC5" s="42">
        <v>10</v>
      </c>
      <c r="AE5" s="41" t="s">
        <v>90</v>
      </c>
      <c r="AF5" s="42">
        <v>11</v>
      </c>
      <c r="AG5" s="1"/>
      <c r="AH5" s="41" t="s">
        <v>90</v>
      </c>
      <c r="AI5" s="42">
        <v>12</v>
      </c>
      <c r="AJ5" s="1"/>
      <c r="AK5" s="41" t="s">
        <v>90</v>
      </c>
      <c r="AL5" s="42">
        <v>13</v>
      </c>
      <c r="AM5" s="1"/>
      <c r="AN5" s="41" t="s">
        <v>90</v>
      </c>
      <c r="AO5" s="42">
        <v>14</v>
      </c>
      <c r="AP5" s="1"/>
      <c r="AQ5" s="41" t="s">
        <v>90</v>
      </c>
      <c r="AR5" s="42">
        <v>15</v>
      </c>
    </row>
    <row r="6" spans="1:44" x14ac:dyDescent="0.2">
      <c r="A6" s="48" t="str">
        <f>_xlfn.XLOOKUP(B5,mat!$A:$A, mat!$B:$B,"") &amp; ""</f>
        <v>shell</v>
      </c>
      <c r="B6" s="49"/>
      <c r="D6" s="48" t="str">
        <f>_xlfn.XLOOKUP(E5,mat!$A:$A, mat!$B:$B,"") &amp; ""</f>
        <v>core</v>
      </c>
      <c r="E6" s="49"/>
      <c r="G6" s="48" t="str">
        <f>_xlfn.XLOOKUP(H5,mat!$A:$A, mat!$B:$B,"") &amp; ""</f>
        <v>foundation</v>
      </c>
      <c r="H6" s="49"/>
      <c r="J6" s="48" t="str">
        <f>_xlfn.XLOOKUP(K5,mat!$A:$A, mat!$B:$B,"") &amp; ""</f>
        <v/>
      </c>
      <c r="K6" s="49"/>
      <c r="M6" s="48" t="str">
        <f>_xlfn.XLOOKUP(N5,mat!$A:$A, mat!$B:$B,"") &amp; ""</f>
        <v/>
      </c>
      <c r="N6" s="49"/>
      <c r="P6" s="48" t="str">
        <f>_xlfn.XLOOKUP(Q5,mat!$A:$A, mat!$B:$B,"") &amp; ""</f>
        <v/>
      </c>
      <c r="Q6" s="49"/>
      <c r="R6" s="1"/>
      <c r="S6" s="48" t="str">
        <f>_xlfn.XLOOKUP(T5,mat!$A:$A, mat!$B:$B,"") &amp; ""</f>
        <v/>
      </c>
      <c r="T6" s="49"/>
      <c r="U6" s="1"/>
      <c r="V6" s="48" t="str">
        <f>_xlfn.XLOOKUP(W5,mat!$A:$A, mat!$B:$B,"") &amp; ""</f>
        <v/>
      </c>
      <c r="W6" s="49"/>
      <c r="X6" s="1"/>
      <c r="Y6" s="48" t="str">
        <f>_xlfn.XLOOKUP(Z5,mat!$A:$A, mat!$B:$B,"") &amp; ""</f>
        <v/>
      </c>
      <c r="Z6" s="49"/>
      <c r="AA6" s="1"/>
      <c r="AB6" s="48" t="str">
        <f>_xlfn.XLOOKUP(AC5,mat!$A:$A, mat!$B:$B,"") &amp; ""</f>
        <v/>
      </c>
      <c r="AC6" s="49"/>
      <c r="AE6" s="48" t="str">
        <f>_xlfn.XLOOKUP(AF5,mat!$A:$A, mat!$B:$B,"") &amp; ""</f>
        <v/>
      </c>
      <c r="AF6" s="49"/>
      <c r="AG6" s="1"/>
      <c r="AH6" s="48" t="str">
        <f>_xlfn.XLOOKUP(AI5,mat!$A:$A, mat!$B:$B,"") &amp; ""</f>
        <v/>
      </c>
      <c r="AI6" s="49"/>
      <c r="AJ6" s="1"/>
      <c r="AK6" s="48" t="str">
        <f>_xlfn.XLOOKUP(AL5,mat!$A:$A, mat!$B:$B,"") &amp; ""</f>
        <v/>
      </c>
      <c r="AL6" s="49"/>
      <c r="AM6" s="1"/>
      <c r="AN6" s="48" t="str">
        <f>_xlfn.XLOOKUP(AO5,mat!$A:$A, mat!$B:$B,"") &amp; ""</f>
        <v/>
      </c>
      <c r="AO6" s="49"/>
      <c r="AP6" s="1"/>
      <c r="AQ6" s="48" t="str">
        <f>_xlfn.XLOOKUP(AR5,mat!$A:$A, mat!$B:$B,"") &amp; ""</f>
        <v/>
      </c>
      <c r="AR6" s="49"/>
    </row>
    <row r="7" spans="1:44" x14ac:dyDescent="0.2">
      <c r="A7" s="2" t="s">
        <v>91</v>
      </c>
      <c r="B7" s="2" t="s">
        <v>92</v>
      </c>
      <c r="D7" s="2" t="s">
        <v>91</v>
      </c>
      <c r="E7" s="2" t="s">
        <v>92</v>
      </c>
      <c r="G7" s="2" t="s">
        <v>91</v>
      </c>
      <c r="H7" s="2" t="s">
        <v>92</v>
      </c>
      <c r="J7" s="2" t="s">
        <v>91</v>
      </c>
      <c r="K7" s="2" t="s">
        <v>92</v>
      </c>
      <c r="M7" s="2" t="s">
        <v>91</v>
      </c>
      <c r="N7" s="2" t="s">
        <v>92</v>
      </c>
      <c r="P7" s="2" t="s">
        <v>91</v>
      </c>
      <c r="Q7" s="2" t="s">
        <v>92</v>
      </c>
      <c r="R7" s="1"/>
      <c r="S7" s="2" t="s">
        <v>91</v>
      </c>
      <c r="T7" s="2" t="s">
        <v>92</v>
      </c>
      <c r="U7" s="1"/>
      <c r="V7" s="2" t="s">
        <v>91</v>
      </c>
      <c r="W7" s="2" t="s">
        <v>92</v>
      </c>
      <c r="X7" s="1"/>
      <c r="Y7" s="2" t="s">
        <v>91</v>
      </c>
      <c r="Z7" s="2" t="s">
        <v>92</v>
      </c>
      <c r="AA7" s="1"/>
      <c r="AB7" s="2" t="s">
        <v>91</v>
      </c>
      <c r="AC7" s="2" t="s">
        <v>92</v>
      </c>
      <c r="AE7" s="2" t="s">
        <v>91</v>
      </c>
      <c r="AF7" s="2" t="s">
        <v>92</v>
      </c>
      <c r="AG7" s="1"/>
      <c r="AH7" s="2" t="s">
        <v>91</v>
      </c>
      <c r="AI7" s="2" t="s">
        <v>92</v>
      </c>
      <c r="AJ7" s="1"/>
      <c r="AK7" s="2" t="s">
        <v>91</v>
      </c>
      <c r="AL7" s="2" t="s">
        <v>92</v>
      </c>
      <c r="AM7" s="1"/>
      <c r="AN7" s="2" t="s">
        <v>91</v>
      </c>
      <c r="AO7" s="2" t="s">
        <v>92</v>
      </c>
      <c r="AP7" s="1"/>
      <c r="AQ7" s="2" t="s">
        <v>91</v>
      </c>
      <c r="AR7" s="2" t="s">
        <v>92</v>
      </c>
    </row>
    <row r="8" spans="1:44" x14ac:dyDescent="0.2">
      <c r="A8" s="3">
        <v>200</v>
      </c>
      <c r="B8" s="3">
        <v>100</v>
      </c>
      <c r="D8" s="3">
        <v>320</v>
      </c>
      <c r="E8" s="3">
        <v>100</v>
      </c>
      <c r="G8" s="3">
        <v>0</v>
      </c>
      <c r="H8" s="3">
        <v>100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320</v>
      </c>
      <c r="B9" s="3">
        <v>160</v>
      </c>
      <c r="D9" s="3">
        <v>360</v>
      </c>
      <c r="E9" s="3">
        <v>165</v>
      </c>
      <c r="G9" s="3">
        <v>320</v>
      </c>
      <c r="H9" s="3">
        <v>100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360</v>
      </c>
      <c r="B10" s="3">
        <v>180</v>
      </c>
      <c r="D10" s="3">
        <v>380</v>
      </c>
      <c r="E10" s="3">
        <v>165</v>
      </c>
      <c r="G10" s="3">
        <v>360</v>
      </c>
      <c r="H10" s="3">
        <v>60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380</v>
      </c>
      <c r="B11" s="3">
        <v>180</v>
      </c>
      <c r="D11" s="3">
        <v>420</v>
      </c>
      <c r="E11" s="3">
        <v>100</v>
      </c>
      <c r="G11" s="3">
        <v>380</v>
      </c>
      <c r="H11" s="3">
        <v>60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550</v>
      </c>
      <c r="B12" s="3">
        <v>100</v>
      </c>
      <c r="D12" s="3"/>
      <c r="E12" s="3"/>
      <c r="G12" s="3">
        <v>420</v>
      </c>
      <c r="H12" s="3">
        <v>100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750</v>
      </c>
      <c r="H13" s="3">
        <v>100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Q4:AR4"/>
    <mergeCell ref="A4:B4"/>
    <mergeCell ref="G4:H4"/>
    <mergeCell ref="AK6:AL6"/>
    <mergeCell ref="AE6:AF6"/>
    <mergeCell ref="AQ6:AR6"/>
    <mergeCell ref="M4:N4"/>
    <mergeCell ref="S4:T4"/>
    <mergeCell ref="AE4:AF4"/>
    <mergeCell ref="A6:B6"/>
    <mergeCell ref="AK4:AL4"/>
    <mergeCell ref="D6:E6"/>
    <mergeCell ref="V4:W4"/>
    <mergeCell ref="AH4:AI4"/>
    <mergeCell ref="J6:K6"/>
    <mergeCell ref="P6:Q6"/>
    <mergeCell ref="G6:H6"/>
    <mergeCell ref="J4:K4"/>
    <mergeCell ref="V6:W6"/>
    <mergeCell ref="M6:N6"/>
    <mergeCell ref="AH6:AI6"/>
    <mergeCell ref="S6:T6"/>
    <mergeCell ref="Y6:Z6"/>
    <mergeCell ref="D4:E4"/>
    <mergeCell ref="P4:Q4"/>
    <mergeCell ref="Y4:Z4"/>
    <mergeCell ref="AB6:AC6"/>
    <mergeCell ref="AN6:AO6"/>
    <mergeCell ref="AB4:AC4"/>
    <mergeCell ref="AN4:A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0" t="s">
        <v>93</v>
      </c>
      <c r="B2" s="46"/>
      <c r="D2" s="51" t="s">
        <v>94</v>
      </c>
      <c r="E2" s="46"/>
      <c r="G2" s="24" t="s">
        <v>95</v>
      </c>
    </row>
    <row r="3" spans="1:7" x14ac:dyDescent="0.2">
      <c r="A3" s="2" t="s">
        <v>91</v>
      </c>
      <c r="B3" s="2" t="s">
        <v>92</v>
      </c>
      <c r="D3" s="2" t="s">
        <v>91</v>
      </c>
      <c r="E3" s="2" t="s">
        <v>92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6"/>
  <sheetViews>
    <sheetView showGridLines="0" zoomScale="140" zoomScaleNormal="140" workbookViewId="0">
      <selection activeCell="E14" sqref="E14"/>
    </sheetView>
  </sheetViews>
  <sheetFormatPr baseColWidth="10" defaultRowHeight="16" x14ac:dyDescent="0.2"/>
  <cols>
    <col min="1" max="1" width="6.83203125" style="1" customWidth="1"/>
    <col min="2" max="10" width="10.83203125" style="1" customWidth="1"/>
    <col min="11" max="11" width="47.83203125" customWidth="1"/>
  </cols>
  <sheetData>
    <row r="2" spans="1:14" x14ac:dyDescent="0.2">
      <c r="A2" s="13" t="s">
        <v>96</v>
      </c>
      <c r="B2" s="13" t="s">
        <v>97</v>
      </c>
      <c r="C2" s="13" t="s">
        <v>98</v>
      </c>
      <c r="D2" s="13" t="s">
        <v>99</v>
      </c>
      <c r="E2" s="13" t="s">
        <v>100</v>
      </c>
      <c r="F2" s="13" t="s">
        <v>101</v>
      </c>
      <c r="G2" s="13" t="s">
        <v>102</v>
      </c>
      <c r="H2" s="13" t="s">
        <v>103</v>
      </c>
      <c r="J2" s="5" t="s">
        <v>104</v>
      </c>
      <c r="K2" s="10" t="s">
        <v>5</v>
      </c>
    </row>
    <row r="3" spans="1:14" x14ac:dyDescent="0.2">
      <c r="A3" s="3">
        <v>1</v>
      </c>
      <c r="B3" s="3">
        <v>500</v>
      </c>
      <c r="C3" s="3">
        <v>200</v>
      </c>
      <c r="D3" s="3" t="s">
        <v>100</v>
      </c>
      <c r="E3" s="3">
        <v>50</v>
      </c>
      <c r="F3" s="3"/>
      <c r="G3" s="3"/>
      <c r="H3" s="3"/>
      <c r="J3" s="1" t="s">
        <v>100</v>
      </c>
      <c r="K3" s="9" t="s">
        <v>105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106</v>
      </c>
      <c r="K4" s="9" t="s">
        <v>107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108</v>
      </c>
      <c r="K5" t="s">
        <v>109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3" priority="3">
      <formula>OR($D3="Intercept", $D3="Radius")</formula>
    </cfRule>
  </conditionalFormatting>
  <conditionalFormatting sqref="F3:G42">
    <cfRule type="expression" dxfId="2" priority="2">
      <formula>OR($D3="Depth",$D3="Radius")</formula>
    </cfRule>
  </conditionalFormatting>
  <conditionalFormatting sqref="H3:H42">
    <cfRule type="expression" dxfId="1" priority="1">
      <formula>OR($D3="Depth",$D3="Intercept")</formula>
    </cfRule>
  </conditionalFormatting>
  <dataValidations count="1">
    <dataValidation type="list" allowBlank="1" showInputMessage="1" showErrorMessage="1" sqref="D3:D52" xr:uid="{00000000-0002-0000-0500-000000000000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 customWidth="1"/>
    <col min="3" max="3" width="13.6640625" style="1" customWidth="1"/>
    <col min="6" max="6" width="33.6640625" customWidth="1"/>
  </cols>
  <sheetData>
    <row r="2" spans="1:6" x14ac:dyDescent="0.2">
      <c r="A2" s="11" t="s">
        <v>110</v>
      </c>
      <c r="B2" s="11" t="s">
        <v>111</v>
      </c>
      <c r="C2" s="12" t="s">
        <v>112</v>
      </c>
      <c r="E2" s="6" t="s">
        <v>104</v>
      </c>
      <c r="F2" s="6" t="s">
        <v>5</v>
      </c>
    </row>
    <row r="3" spans="1:6" x14ac:dyDescent="0.2">
      <c r="A3" s="3"/>
      <c r="B3" s="3"/>
      <c r="C3" s="3"/>
      <c r="E3" t="s">
        <v>113</v>
      </c>
      <c r="F3" t="s">
        <v>114</v>
      </c>
    </row>
    <row r="4" spans="1:6" x14ac:dyDescent="0.2">
      <c r="A4" s="3"/>
      <c r="B4" s="3"/>
      <c r="C4" s="3"/>
      <c r="E4" t="s">
        <v>115</v>
      </c>
      <c r="F4" t="s">
        <v>116</v>
      </c>
    </row>
    <row r="5" spans="1:6" x14ac:dyDescent="0.2">
      <c r="A5" s="3"/>
      <c r="B5" s="3"/>
      <c r="C5" s="3"/>
      <c r="E5" t="s">
        <v>117</v>
      </c>
      <c r="F5" t="s">
        <v>118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00000000-0002-0000-0600-000000000000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22"/>
  <sheetViews>
    <sheetView showGridLines="0" zoomScale="140" zoomScaleNormal="140" workbookViewId="0">
      <selection activeCell="D5" sqref="D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119</v>
      </c>
      <c r="C2" s="53"/>
      <c r="D2" s="53"/>
      <c r="F2" s="52" t="s">
        <v>120</v>
      </c>
      <c r="G2" s="53"/>
      <c r="H2" s="53"/>
      <c r="J2" s="52" t="s">
        <v>121</v>
      </c>
      <c r="K2" s="53"/>
      <c r="L2" s="53"/>
      <c r="N2" s="52" t="s">
        <v>122</v>
      </c>
      <c r="O2" s="53"/>
      <c r="P2" s="53"/>
      <c r="R2" s="52" t="s">
        <v>123</v>
      </c>
      <c r="S2" s="53"/>
      <c r="T2" s="53"/>
      <c r="V2" s="52" t="s">
        <v>124</v>
      </c>
      <c r="W2" s="53"/>
      <c r="X2" s="53"/>
    </row>
    <row r="3" spans="2:24" x14ac:dyDescent="0.2">
      <c r="B3" s="2" t="s">
        <v>110</v>
      </c>
      <c r="C3" s="2" t="s">
        <v>111</v>
      </c>
      <c r="D3" s="2" t="s">
        <v>125</v>
      </c>
      <c r="F3" s="2" t="s">
        <v>110</v>
      </c>
      <c r="G3" s="2" t="s">
        <v>111</v>
      </c>
      <c r="H3" s="2" t="s">
        <v>125</v>
      </c>
      <c r="J3" s="2" t="s">
        <v>110</v>
      </c>
      <c r="K3" s="2" t="s">
        <v>111</v>
      </c>
      <c r="L3" s="2" t="s">
        <v>125</v>
      </c>
      <c r="N3" s="2" t="s">
        <v>110</v>
      </c>
      <c r="O3" s="2" t="s">
        <v>111</v>
      </c>
      <c r="P3" s="2" t="s">
        <v>125</v>
      </c>
      <c r="R3" s="2" t="s">
        <v>110</v>
      </c>
      <c r="S3" s="2" t="s">
        <v>111</v>
      </c>
      <c r="T3" s="2" t="s">
        <v>125</v>
      </c>
      <c r="V3" s="2" t="s">
        <v>110</v>
      </c>
      <c r="W3" s="2" t="s">
        <v>111</v>
      </c>
      <c r="X3" s="2" t="s">
        <v>125</v>
      </c>
    </row>
    <row r="4" spans="2:24" x14ac:dyDescent="0.2">
      <c r="B4" s="3">
        <v>0</v>
      </c>
      <c r="C4" s="3">
        <v>100</v>
      </c>
      <c r="D4" s="3">
        <f>60*62.4</f>
        <v>3744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200</v>
      </c>
      <c r="C5" s="3">
        <v>100</v>
      </c>
      <c r="D5" s="3">
        <f>D4</f>
        <v>3744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</v>
      </c>
      <c r="C6" s="3">
        <v>160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V2:X2"/>
    <mergeCell ref="J2:L2"/>
    <mergeCell ref="N2:P2"/>
    <mergeCell ref="R2:T2"/>
    <mergeCell ref="F2:H2"/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126</v>
      </c>
      <c r="C2" s="53"/>
      <c r="D2" s="53"/>
      <c r="F2" s="54" t="s">
        <v>127</v>
      </c>
      <c r="G2" s="53"/>
      <c r="H2" s="53"/>
      <c r="J2" s="54" t="s">
        <v>128</v>
      </c>
      <c r="K2" s="53"/>
      <c r="L2" s="53"/>
      <c r="N2" s="54" t="s">
        <v>129</v>
      </c>
      <c r="O2" s="53"/>
      <c r="P2" s="53"/>
      <c r="R2" s="54" t="s">
        <v>130</v>
      </c>
      <c r="S2" s="53"/>
      <c r="T2" s="53"/>
      <c r="V2" s="54" t="s">
        <v>131</v>
      </c>
      <c r="W2" s="53"/>
      <c r="X2" s="53"/>
    </row>
    <row r="3" spans="2:24" x14ac:dyDescent="0.2">
      <c r="B3" s="2" t="s">
        <v>110</v>
      </c>
      <c r="C3" s="2" t="s">
        <v>111</v>
      </c>
      <c r="D3" s="2" t="s">
        <v>125</v>
      </c>
      <c r="F3" s="2" t="s">
        <v>110</v>
      </c>
      <c r="G3" s="2" t="s">
        <v>111</v>
      </c>
      <c r="H3" s="2" t="s">
        <v>125</v>
      </c>
      <c r="J3" s="2" t="s">
        <v>110</v>
      </c>
      <c r="K3" s="2" t="s">
        <v>111</v>
      </c>
      <c r="L3" s="2" t="s">
        <v>125</v>
      </c>
      <c r="N3" s="2" t="s">
        <v>110</v>
      </c>
      <c r="O3" s="2" t="s">
        <v>111</v>
      </c>
      <c r="P3" s="2" t="s">
        <v>125</v>
      </c>
      <c r="R3" s="2" t="s">
        <v>110</v>
      </c>
      <c r="S3" s="2" t="s">
        <v>111</v>
      </c>
      <c r="T3" s="2" t="s">
        <v>125</v>
      </c>
      <c r="V3" s="2" t="s">
        <v>110</v>
      </c>
      <c r="W3" s="2" t="s">
        <v>111</v>
      </c>
      <c r="X3" s="2" t="s">
        <v>125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V2:X2"/>
    <mergeCell ref="J2:L2"/>
    <mergeCell ref="N2:P2"/>
    <mergeCell ref="R2:T2"/>
    <mergeCell ref="F2:H2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2026-03-13T15:20:39Z</dcterms:modified>
</cp:coreProperties>
</file>